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C:\Users\Eric\Documents\"/>
    </mc:Choice>
  </mc:AlternateContent>
  <workbookProtection lockStructure="1"/>
  <bookViews>
    <workbookView xWindow="0" yWindow="0" windowWidth="20490" windowHeight="83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  <c r="AC15" i="1"/>
  <c r="AB7" i="1"/>
  <c r="AB8" i="1"/>
  <c r="AB9" i="1"/>
  <c r="AB10" i="1"/>
  <c r="AB11" i="1"/>
  <c r="AB3" i="1"/>
  <c r="V11" i="1"/>
  <c r="V10" i="1"/>
  <c r="V9" i="1"/>
  <c r="V8" i="1"/>
  <c r="V7" i="1"/>
  <c r="V6" i="1"/>
  <c r="V5" i="1"/>
  <c r="V4" i="1"/>
  <c r="V3" i="1"/>
  <c r="N25" i="1" l="1"/>
  <c r="N24" i="1"/>
  <c r="N23" i="1"/>
  <c r="R15" i="1"/>
  <c r="R16" i="1"/>
  <c r="R17" i="1"/>
  <c r="R18" i="1"/>
  <c r="R19" i="1"/>
  <c r="R20" i="1"/>
  <c r="R14" i="1"/>
  <c r="P15" i="1"/>
  <c r="P16" i="1"/>
  <c r="P17" i="1"/>
  <c r="P18" i="1"/>
  <c r="P19" i="1"/>
  <c r="P20" i="1"/>
  <c r="P14" i="1"/>
  <c r="N15" i="1"/>
  <c r="N16" i="1"/>
  <c r="N17" i="1"/>
  <c r="N18" i="1"/>
  <c r="N19" i="1"/>
  <c r="N20" i="1"/>
  <c r="N14" i="1"/>
  <c r="AC18" i="1"/>
  <c r="AB20" i="1"/>
  <c r="AB19" i="1"/>
  <c r="W3" i="1"/>
  <c r="AC14" i="1"/>
  <c r="AC13" i="1"/>
  <c r="P4" i="1"/>
  <c r="AB4" i="1" s="1"/>
  <c r="Q4" i="1"/>
  <c r="R4" i="1"/>
  <c r="S4" i="1"/>
  <c r="T4" i="1"/>
  <c r="U4" i="1"/>
  <c r="W4" i="1"/>
  <c r="P5" i="1"/>
  <c r="Q5" i="1"/>
  <c r="R5" i="1"/>
  <c r="S5" i="1"/>
  <c r="T5" i="1"/>
  <c r="U5" i="1"/>
  <c r="W5" i="1"/>
  <c r="P6" i="1"/>
  <c r="Q6" i="1"/>
  <c r="R6" i="1"/>
  <c r="S6" i="1"/>
  <c r="T6" i="1"/>
  <c r="U6" i="1"/>
  <c r="W6" i="1"/>
  <c r="P7" i="1"/>
  <c r="Q7" i="1"/>
  <c r="R7" i="1"/>
  <c r="S7" i="1"/>
  <c r="T7" i="1"/>
  <c r="U7" i="1"/>
  <c r="W7" i="1"/>
  <c r="P8" i="1"/>
  <c r="Q8" i="1"/>
  <c r="R8" i="1"/>
  <c r="S8" i="1"/>
  <c r="T8" i="1"/>
  <c r="U8" i="1"/>
  <c r="W8" i="1"/>
  <c r="P9" i="1"/>
  <c r="Q9" i="1"/>
  <c r="R9" i="1"/>
  <c r="S9" i="1"/>
  <c r="T9" i="1"/>
  <c r="U9" i="1"/>
  <c r="W9" i="1"/>
  <c r="P10" i="1"/>
  <c r="Q10" i="1"/>
  <c r="R10" i="1"/>
  <c r="S10" i="1"/>
  <c r="T10" i="1"/>
  <c r="U10" i="1"/>
  <c r="W10" i="1"/>
  <c r="P11" i="1"/>
  <c r="Q11" i="1"/>
  <c r="R11" i="1"/>
  <c r="S11" i="1"/>
  <c r="T11" i="1"/>
  <c r="U11" i="1"/>
  <c r="W11" i="1"/>
  <c r="AD3" i="1"/>
  <c r="AC3" i="1"/>
  <c r="T3" i="1"/>
  <c r="U3" i="1"/>
  <c r="S3" i="1"/>
  <c r="R3" i="1"/>
  <c r="Q3" i="1"/>
  <c r="P3" i="1"/>
  <c r="AB6" i="1" l="1"/>
  <c r="AB5" i="1"/>
  <c r="N26" i="1"/>
  <c r="B17" i="1" s="1"/>
  <c r="N21" i="1"/>
  <c r="D15" i="1" s="1"/>
  <c r="R21" i="1"/>
  <c r="D14" i="1" s="1"/>
  <c r="P21" i="1"/>
  <c r="AC11" i="1" l="1"/>
  <c r="D13" i="1" s="1"/>
</calcChain>
</file>

<file path=xl/sharedStrings.xml><?xml version="1.0" encoding="utf-8"?>
<sst xmlns="http://schemas.openxmlformats.org/spreadsheetml/2006/main" count="58" uniqueCount="50">
  <si>
    <t>Kopf</t>
  </si>
  <si>
    <t>Oberkörper</t>
  </si>
  <si>
    <t>Oberarme</t>
  </si>
  <si>
    <t>Unterarme</t>
  </si>
  <si>
    <t>Hände</t>
  </si>
  <si>
    <t>Hüfte</t>
  </si>
  <si>
    <t>Oberschenkel</t>
  </si>
  <si>
    <t>Unterschenkel</t>
  </si>
  <si>
    <t>Füße</t>
  </si>
  <si>
    <t>Grundpreis</t>
  </si>
  <si>
    <t>Panzerung (+1/0)</t>
  </si>
  <si>
    <t>Panzerung (+2/0)</t>
  </si>
  <si>
    <t>Gewählt</t>
  </si>
  <si>
    <t>Verschluss</t>
  </si>
  <si>
    <t>Komplexer Schnitt</t>
  </si>
  <si>
    <t>Taschen*</t>
  </si>
  <si>
    <t>Ganz viel Stoff</t>
  </si>
  <si>
    <t>Qualität:</t>
  </si>
  <si>
    <t>3 - sehr schlecht</t>
  </si>
  <si>
    <t>4 - schlecht</t>
  </si>
  <si>
    <t>5 - gebraucht</t>
  </si>
  <si>
    <t>6 - standard</t>
  </si>
  <si>
    <t>7 - gut</t>
  </si>
  <si>
    <t>8 - sehr gut</t>
  </si>
  <si>
    <t>9 - überragend</t>
  </si>
  <si>
    <t>V</t>
  </si>
  <si>
    <t>P</t>
  </si>
  <si>
    <t>Gesamtpreis</t>
  </si>
  <si>
    <t>Verfügbarkeit</t>
  </si>
  <si>
    <t>Verf.</t>
  </si>
  <si>
    <t>elegant / hochwertig</t>
  </si>
  <si>
    <t>exquisit / selten</t>
  </si>
  <si>
    <t>einfach / schlicht</t>
  </si>
  <si>
    <t>Material:</t>
  </si>
  <si>
    <t>einfach</t>
  </si>
  <si>
    <t>mehrere / gefüttert</t>
  </si>
  <si>
    <t>Gepanzert</t>
  </si>
  <si>
    <t>Komplex</t>
  </si>
  <si>
    <t>Stoffe</t>
  </si>
  <si>
    <t>Teilsumme</t>
  </si>
  <si>
    <t xml:space="preserve">Gesamtsumme </t>
  </si>
  <si>
    <t>Materialfaktor</t>
  </si>
  <si>
    <t>Lagenfaktor</t>
  </si>
  <si>
    <t>Q</t>
  </si>
  <si>
    <t>Qualität</t>
  </si>
  <si>
    <t>Stofflagen:</t>
  </si>
  <si>
    <t>Um ein Element oder eine Option zu aktivieren, einfach ein "x" in das entsprechende Feld eintragen (bei Taschen die Anzahl), den Rest übernimmt der Baukasten selbst.</t>
  </si>
  <si>
    <t xml:space="preserve">Element: </t>
  </si>
  <si>
    <r>
      <rPr>
        <b/>
        <sz val="26"/>
        <color theme="0" tint="-0.499984740745262"/>
        <rFont val="Calibri"/>
        <family val="2"/>
        <scheme val="minor"/>
      </rPr>
      <t xml:space="preserve">TORWELTEN
</t>
    </r>
    <r>
      <rPr>
        <b/>
        <sz val="12"/>
        <color theme="0" tint="-0.499984740745262"/>
        <rFont val="Calibri"/>
        <family val="2"/>
        <scheme val="minor"/>
      </rPr>
      <t>BEKLEIDUNGSBAUKASTEN</t>
    </r>
  </si>
  <si>
    <t>Verzierungen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</si>
</sst>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26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textRotation="90"/>
    </xf>
    <xf numFmtId="0" fontId="0" fillId="4" borderId="2" xfId="0" applyFill="1" applyBorder="1"/>
    <xf numFmtId="0" fontId="0" fillId="2" borderId="2" xfId="0" applyFill="1" applyBorder="1"/>
    <xf numFmtId="0" fontId="0" fillId="4" borderId="2" xfId="0" applyFill="1" applyBorder="1" applyAlignment="1">
      <alignment textRotation="90"/>
    </xf>
    <xf numFmtId="0" fontId="2" fillId="2" borderId="0" xfId="0" applyFont="1" applyFill="1"/>
    <xf numFmtId="2" fontId="0" fillId="2" borderId="0" xfId="0" applyNumberFormat="1" applyFill="1"/>
    <xf numFmtId="2" fontId="2" fillId="2" borderId="0" xfId="0" applyNumberFormat="1" applyFont="1" applyFill="1"/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2" fillId="2" borderId="0" xfId="0" applyFont="1" applyFill="1" applyAlignment="1">
      <alignment textRotation="90"/>
    </xf>
    <xf numFmtId="0" fontId="2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/>
    <xf numFmtId="0" fontId="0" fillId="5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</cellXfs>
  <cellStyles count="1">
    <cellStyle name="Standard" xfId="0" builtinId="0"/>
  </cellStyles>
  <dxfs count="3"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4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abSelected="1" workbookViewId="0">
      <selection activeCell="D3" sqref="D3"/>
    </sheetView>
  </sheetViews>
  <sheetFormatPr baseColWidth="10" defaultRowHeight="15" x14ac:dyDescent="0.25"/>
  <cols>
    <col min="1" max="1" width="4" style="3" customWidth="1"/>
    <col min="2" max="2" width="19.7109375" customWidth="1"/>
    <col min="3" max="3" width="11.42578125" hidden="1" customWidth="1"/>
    <col min="4" max="12" width="3.42578125" customWidth="1"/>
    <col min="13" max="15" width="3.28515625" hidden="1" customWidth="1"/>
    <col min="16" max="27" width="3.140625" style="1" hidden="1" customWidth="1"/>
    <col min="28" max="29" width="11.42578125" hidden="1" customWidth="1"/>
    <col min="30" max="30" width="0.28515625" customWidth="1"/>
    <col min="31" max="31" width="20.140625" style="3" customWidth="1"/>
    <col min="32" max="33" width="3.42578125" style="3" customWidth="1"/>
    <col min="34" max="34" width="20.140625" style="3" customWidth="1"/>
    <col min="35" max="35" width="3.42578125" style="3" customWidth="1"/>
    <col min="36" max="51" width="11.42578125" style="3"/>
  </cols>
  <sheetData>
    <row r="1" spans="2:35" s="3" customFormat="1" ht="15.75" thickBot="1" x14ac:dyDescent="0.3"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2:35" ht="93.75" thickTop="1" thickBot="1" x14ac:dyDescent="0.3">
      <c r="B2" s="22" t="s">
        <v>47</v>
      </c>
      <c r="C2" s="3" t="s">
        <v>9</v>
      </c>
      <c r="D2" s="7" t="s">
        <v>12</v>
      </c>
      <c r="E2" s="7" t="s">
        <v>10</v>
      </c>
      <c r="F2" s="7" t="s">
        <v>11</v>
      </c>
      <c r="G2" s="7" t="s">
        <v>13</v>
      </c>
      <c r="H2" s="7" t="s">
        <v>14</v>
      </c>
      <c r="I2" s="7" t="s">
        <v>16</v>
      </c>
      <c r="J2" s="7" t="s">
        <v>49</v>
      </c>
      <c r="K2" s="7" t="s">
        <v>15</v>
      </c>
      <c r="L2" s="4"/>
      <c r="M2" s="4"/>
      <c r="N2" s="4"/>
      <c r="O2" s="4"/>
      <c r="P2" s="15" t="s">
        <v>12</v>
      </c>
      <c r="Q2" s="15" t="s">
        <v>10</v>
      </c>
      <c r="R2" s="15" t="s">
        <v>11</v>
      </c>
      <c r="S2" s="15" t="s">
        <v>13</v>
      </c>
      <c r="T2" s="15" t="s">
        <v>14</v>
      </c>
      <c r="U2" s="15" t="s">
        <v>16</v>
      </c>
      <c r="V2" s="15" t="s">
        <v>49</v>
      </c>
      <c r="W2" s="15" t="s">
        <v>15</v>
      </c>
      <c r="X2" s="15"/>
      <c r="Y2" s="15"/>
      <c r="Z2" s="15"/>
      <c r="AA2" s="15"/>
      <c r="AB2" s="3" t="s">
        <v>39</v>
      </c>
      <c r="AC2" s="15" t="s">
        <v>29</v>
      </c>
      <c r="AD2" s="3"/>
      <c r="AE2" s="25" t="s">
        <v>48</v>
      </c>
      <c r="AF2" s="26"/>
      <c r="AG2" s="26"/>
      <c r="AH2" s="26"/>
      <c r="AI2" s="26"/>
    </row>
    <row r="3" spans="2:35" ht="16.5" thickTop="1" thickBot="1" x14ac:dyDescent="0.3">
      <c r="B3" s="5" t="s">
        <v>0</v>
      </c>
      <c r="C3" s="6">
        <v>10</v>
      </c>
      <c r="D3" s="19"/>
      <c r="E3" s="20"/>
      <c r="F3" s="20"/>
      <c r="G3" s="20"/>
      <c r="H3" s="20"/>
      <c r="I3" s="20"/>
      <c r="J3" s="20"/>
      <c r="K3" s="20"/>
      <c r="L3" s="13"/>
      <c r="P3" s="1">
        <f>IF(D3&lt;&gt;"",C3,0)</f>
        <v>0</v>
      </c>
      <c r="Q3" s="1">
        <f>IF(E3&lt;&gt;"",10,1)</f>
        <v>1</v>
      </c>
      <c r="R3" s="1">
        <f>IF(F3&lt;&gt;"",10,1)</f>
        <v>1</v>
      </c>
      <c r="S3" s="1">
        <f>IF(G3&lt;&gt;"",1,0)</f>
        <v>0</v>
      </c>
      <c r="T3" s="1">
        <f>IF(H3&lt;&gt;"",1,0)</f>
        <v>0</v>
      </c>
      <c r="U3" s="1">
        <f>IF(I3&lt;&gt;"",1,0)</f>
        <v>0</v>
      </c>
      <c r="V3" s="1">
        <f>IF(COUNT(J3)=1,ROUND(J3/2,0),IF(COUNTA(J3)=1,1,0))</f>
        <v>0</v>
      </c>
      <c r="W3" s="1">
        <f>IF(COUNT(K3)=1,ROUND(K3/2,0),IF(COUNTA(K3)=1,1,0))</f>
        <v>0</v>
      </c>
      <c r="AB3">
        <f>(P3*Q3*R3)*(1+SUM(S3:W3))</f>
        <v>0</v>
      </c>
      <c r="AC3">
        <f>IF((E3&lt;&gt;"")*OR(F3&lt;&gt;""),1,0)</f>
        <v>0</v>
      </c>
      <c r="AD3">
        <f>IF(D3&lt;&gt;"",1,0)</f>
        <v>0</v>
      </c>
      <c r="AE3" s="23" t="s">
        <v>33</v>
      </c>
      <c r="AF3" s="13"/>
      <c r="AH3" s="24" t="s">
        <v>17</v>
      </c>
      <c r="AI3" s="13"/>
    </row>
    <row r="4" spans="2:35" ht="16.5" thickTop="1" thickBot="1" x14ac:dyDescent="0.3">
      <c r="B4" s="5" t="s">
        <v>1</v>
      </c>
      <c r="C4" s="6">
        <v>10</v>
      </c>
      <c r="D4" s="19"/>
      <c r="E4" s="20"/>
      <c r="F4" s="20"/>
      <c r="G4" s="20"/>
      <c r="H4" s="20"/>
      <c r="I4" s="20"/>
      <c r="J4" s="20"/>
      <c r="K4" s="20"/>
      <c r="L4" s="13"/>
      <c r="P4" s="1">
        <f t="shared" ref="P4:P11" si="0">IF(D4&lt;&gt;"",C4,0)</f>
        <v>0</v>
      </c>
      <c r="Q4" s="1">
        <f t="shared" ref="Q4:Q11" si="1">IF(E4&lt;&gt;"",10,1)</f>
        <v>1</v>
      </c>
      <c r="R4" s="1">
        <f t="shared" ref="R4:R11" si="2">IF(F4&lt;&gt;"",10,1)</f>
        <v>1</v>
      </c>
      <c r="S4" s="1">
        <f t="shared" ref="S4:S11" si="3">IF(G4&lt;&gt;"",1,0)</f>
        <v>0</v>
      </c>
      <c r="T4" s="1">
        <f t="shared" ref="T4:T11" si="4">IF(H4&lt;&gt;"",1,0)</f>
        <v>0</v>
      </c>
      <c r="U4" s="1">
        <f t="shared" ref="U4:U11" si="5">IF(I4&lt;&gt;"",1,0)</f>
        <v>0</v>
      </c>
      <c r="V4" s="1">
        <f t="shared" ref="V4:W11" si="6">IF(J4&lt;&gt;"",1,0)</f>
        <v>0</v>
      </c>
      <c r="W4" s="1">
        <f t="shared" si="6"/>
        <v>0</v>
      </c>
      <c r="AB4">
        <f t="shared" ref="AB4:AB11" si="7">(P4*Q4*R4)*(1+SUM(S4:W4))</f>
        <v>0</v>
      </c>
      <c r="AE4" s="5" t="s">
        <v>32</v>
      </c>
      <c r="AF4" s="20"/>
      <c r="AH4" s="14" t="s">
        <v>18</v>
      </c>
      <c r="AI4" s="21"/>
    </row>
    <row r="5" spans="2:35" ht="16.5" thickTop="1" thickBot="1" x14ac:dyDescent="0.3">
      <c r="B5" s="5" t="s">
        <v>2</v>
      </c>
      <c r="C5" s="6">
        <v>5</v>
      </c>
      <c r="D5" s="19"/>
      <c r="E5" s="20"/>
      <c r="F5" s="20"/>
      <c r="G5" s="20"/>
      <c r="H5" s="20"/>
      <c r="I5" s="20"/>
      <c r="J5" s="20"/>
      <c r="K5" s="20"/>
      <c r="L5" s="13"/>
      <c r="P5" s="1">
        <f t="shared" si="0"/>
        <v>0</v>
      </c>
      <c r="Q5" s="1">
        <f t="shared" si="1"/>
        <v>1</v>
      </c>
      <c r="R5" s="1">
        <f t="shared" si="2"/>
        <v>1</v>
      </c>
      <c r="S5" s="1">
        <f t="shared" si="3"/>
        <v>0</v>
      </c>
      <c r="T5" s="1">
        <f t="shared" si="4"/>
        <v>0</v>
      </c>
      <c r="U5" s="1">
        <f t="shared" si="5"/>
        <v>0</v>
      </c>
      <c r="V5" s="1">
        <f t="shared" si="6"/>
        <v>0</v>
      </c>
      <c r="W5" s="1">
        <f t="shared" si="6"/>
        <v>0</v>
      </c>
      <c r="AB5">
        <f t="shared" si="7"/>
        <v>0</v>
      </c>
      <c r="AE5" s="5" t="s">
        <v>30</v>
      </c>
      <c r="AF5" s="20"/>
      <c r="AH5" s="14" t="s">
        <v>19</v>
      </c>
      <c r="AI5" s="21"/>
    </row>
    <row r="6" spans="2:35" ht="16.5" thickTop="1" thickBot="1" x14ac:dyDescent="0.3">
      <c r="B6" s="5" t="s">
        <v>3</v>
      </c>
      <c r="C6" s="6">
        <v>5</v>
      </c>
      <c r="D6" s="19"/>
      <c r="E6" s="20"/>
      <c r="F6" s="20"/>
      <c r="G6" s="20"/>
      <c r="H6" s="20"/>
      <c r="I6" s="20"/>
      <c r="J6" s="20"/>
      <c r="K6" s="20"/>
      <c r="L6" s="13"/>
      <c r="P6" s="1">
        <f t="shared" si="0"/>
        <v>0</v>
      </c>
      <c r="Q6" s="1">
        <f t="shared" si="1"/>
        <v>1</v>
      </c>
      <c r="R6" s="1">
        <f t="shared" si="2"/>
        <v>1</v>
      </c>
      <c r="S6" s="1">
        <f t="shared" si="3"/>
        <v>0</v>
      </c>
      <c r="T6" s="1">
        <f t="shared" si="4"/>
        <v>0</v>
      </c>
      <c r="U6" s="1">
        <f t="shared" si="5"/>
        <v>0</v>
      </c>
      <c r="V6" s="1">
        <f t="shared" si="6"/>
        <v>0</v>
      </c>
      <c r="W6" s="1">
        <f t="shared" si="6"/>
        <v>0</v>
      </c>
      <c r="AB6">
        <f t="shared" si="7"/>
        <v>0</v>
      </c>
      <c r="AE6" s="5" t="s">
        <v>31</v>
      </c>
      <c r="AF6" s="20"/>
      <c r="AH6" s="14" t="s">
        <v>20</v>
      </c>
      <c r="AI6" s="21"/>
    </row>
    <row r="7" spans="2:35" ht="16.5" thickTop="1" thickBot="1" x14ac:dyDescent="0.3">
      <c r="B7" s="5" t="s">
        <v>4</v>
      </c>
      <c r="C7" s="6">
        <v>10</v>
      </c>
      <c r="D7" s="19"/>
      <c r="E7" s="20"/>
      <c r="F7" s="20"/>
      <c r="G7" s="20"/>
      <c r="H7" s="20"/>
      <c r="I7" s="20"/>
      <c r="J7" s="20"/>
      <c r="K7" s="20"/>
      <c r="L7" s="13"/>
      <c r="P7" s="1">
        <f t="shared" si="0"/>
        <v>0</v>
      </c>
      <c r="Q7" s="1">
        <f t="shared" si="1"/>
        <v>1</v>
      </c>
      <c r="R7" s="1">
        <f t="shared" si="2"/>
        <v>1</v>
      </c>
      <c r="S7" s="1">
        <f t="shared" si="3"/>
        <v>0</v>
      </c>
      <c r="T7" s="1">
        <f t="shared" si="4"/>
        <v>0</v>
      </c>
      <c r="U7" s="1">
        <f t="shared" si="5"/>
        <v>0</v>
      </c>
      <c r="V7" s="1">
        <f t="shared" si="6"/>
        <v>0</v>
      </c>
      <c r="W7" s="1">
        <f t="shared" si="6"/>
        <v>0</v>
      </c>
      <c r="AB7">
        <f t="shared" si="7"/>
        <v>0</v>
      </c>
      <c r="AE7" s="6"/>
      <c r="AF7" s="13"/>
      <c r="AH7" s="14" t="s">
        <v>21</v>
      </c>
      <c r="AI7" s="21"/>
    </row>
    <row r="8" spans="2:35" ht="16.5" thickTop="1" thickBot="1" x14ac:dyDescent="0.3">
      <c r="B8" s="5" t="s">
        <v>5</v>
      </c>
      <c r="C8" s="6">
        <v>10</v>
      </c>
      <c r="D8" s="19"/>
      <c r="E8" s="20"/>
      <c r="F8" s="20"/>
      <c r="G8" s="20"/>
      <c r="H8" s="20"/>
      <c r="I8" s="20"/>
      <c r="J8" s="20"/>
      <c r="K8" s="20"/>
      <c r="L8" s="13"/>
      <c r="P8" s="1">
        <f t="shared" si="0"/>
        <v>0</v>
      </c>
      <c r="Q8" s="1">
        <f t="shared" si="1"/>
        <v>1</v>
      </c>
      <c r="R8" s="1">
        <f t="shared" si="2"/>
        <v>1</v>
      </c>
      <c r="S8" s="1">
        <f t="shared" si="3"/>
        <v>0</v>
      </c>
      <c r="T8" s="1">
        <f t="shared" si="4"/>
        <v>0</v>
      </c>
      <c r="U8" s="1">
        <f t="shared" si="5"/>
        <v>0</v>
      </c>
      <c r="V8" s="1">
        <f t="shared" si="6"/>
        <v>0</v>
      </c>
      <c r="W8" s="1">
        <f t="shared" si="6"/>
        <v>0</v>
      </c>
      <c r="AB8">
        <f t="shared" si="7"/>
        <v>0</v>
      </c>
      <c r="AE8" s="23" t="s">
        <v>45</v>
      </c>
      <c r="AF8" s="13"/>
      <c r="AH8" s="14" t="s">
        <v>22</v>
      </c>
      <c r="AI8" s="21"/>
    </row>
    <row r="9" spans="2:35" ht="16.5" thickTop="1" thickBot="1" x14ac:dyDescent="0.3">
      <c r="B9" s="5" t="s">
        <v>6</v>
      </c>
      <c r="C9" s="6">
        <v>5</v>
      </c>
      <c r="D9" s="19"/>
      <c r="E9" s="20"/>
      <c r="F9" s="20"/>
      <c r="G9" s="20"/>
      <c r="H9" s="20"/>
      <c r="I9" s="20"/>
      <c r="J9" s="20"/>
      <c r="K9" s="20"/>
      <c r="L9" s="13"/>
      <c r="P9" s="1">
        <f t="shared" si="0"/>
        <v>0</v>
      </c>
      <c r="Q9" s="1">
        <f t="shared" si="1"/>
        <v>1</v>
      </c>
      <c r="R9" s="1">
        <f t="shared" si="2"/>
        <v>1</v>
      </c>
      <c r="S9" s="1">
        <f t="shared" si="3"/>
        <v>0</v>
      </c>
      <c r="T9" s="1">
        <f t="shared" si="4"/>
        <v>0</v>
      </c>
      <c r="U9" s="1">
        <f t="shared" si="5"/>
        <v>0</v>
      </c>
      <c r="V9" s="1">
        <f t="shared" si="6"/>
        <v>0</v>
      </c>
      <c r="W9" s="1">
        <f t="shared" si="6"/>
        <v>0</v>
      </c>
      <c r="AB9">
        <f t="shared" si="7"/>
        <v>0</v>
      </c>
      <c r="AE9" s="5" t="s">
        <v>34</v>
      </c>
      <c r="AF9" s="20"/>
      <c r="AH9" s="14" t="s">
        <v>23</v>
      </c>
      <c r="AI9" s="21"/>
    </row>
    <row r="10" spans="2:35" ht="16.5" thickTop="1" thickBot="1" x14ac:dyDescent="0.3">
      <c r="B10" s="5" t="s">
        <v>7</v>
      </c>
      <c r="C10" s="6">
        <v>5</v>
      </c>
      <c r="D10" s="19"/>
      <c r="E10" s="20"/>
      <c r="F10" s="20"/>
      <c r="G10" s="20"/>
      <c r="H10" s="20"/>
      <c r="I10" s="20"/>
      <c r="J10" s="20"/>
      <c r="K10" s="20"/>
      <c r="L10" s="13"/>
      <c r="P10" s="1">
        <f t="shared" si="0"/>
        <v>0</v>
      </c>
      <c r="Q10" s="1">
        <f t="shared" si="1"/>
        <v>1</v>
      </c>
      <c r="R10" s="1">
        <f t="shared" si="2"/>
        <v>1</v>
      </c>
      <c r="S10" s="1">
        <f t="shared" si="3"/>
        <v>0</v>
      </c>
      <c r="T10" s="1">
        <f t="shared" si="4"/>
        <v>0</v>
      </c>
      <c r="U10" s="1">
        <f t="shared" si="5"/>
        <v>0</v>
      </c>
      <c r="V10" s="1">
        <f t="shared" si="6"/>
        <v>0</v>
      </c>
      <c r="W10" s="1">
        <f t="shared" si="6"/>
        <v>0</v>
      </c>
      <c r="AB10">
        <f t="shared" si="7"/>
        <v>0</v>
      </c>
      <c r="AC10" t="s">
        <v>40</v>
      </c>
      <c r="AE10" s="5" t="s">
        <v>35</v>
      </c>
      <c r="AF10" s="20"/>
      <c r="AH10" s="14" t="s">
        <v>24</v>
      </c>
      <c r="AI10" s="21"/>
    </row>
    <row r="11" spans="2:35" ht="16.5" thickTop="1" thickBot="1" x14ac:dyDescent="0.3">
      <c r="B11" s="5" t="s">
        <v>8</v>
      </c>
      <c r="C11" s="6">
        <v>10</v>
      </c>
      <c r="D11" s="19"/>
      <c r="E11" s="20"/>
      <c r="F11" s="20"/>
      <c r="G11" s="20"/>
      <c r="H11" s="20"/>
      <c r="I11" s="20"/>
      <c r="J11" s="20"/>
      <c r="K11" s="20"/>
      <c r="L11" s="13"/>
      <c r="P11" s="1">
        <f t="shared" si="0"/>
        <v>0</v>
      </c>
      <c r="Q11" s="1">
        <f t="shared" si="1"/>
        <v>1</v>
      </c>
      <c r="R11" s="1">
        <f t="shared" si="2"/>
        <v>1</v>
      </c>
      <c r="S11" s="1">
        <f t="shared" si="3"/>
        <v>0</v>
      </c>
      <c r="T11" s="1">
        <f t="shared" si="4"/>
        <v>0</v>
      </c>
      <c r="U11" s="1">
        <f t="shared" si="5"/>
        <v>0</v>
      </c>
      <c r="V11" s="1">
        <f t="shared" si="6"/>
        <v>0</v>
      </c>
      <c r="W11" s="1">
        <f t="shared" si="6"/>
        <v>0</v>
      </c>
      <c r="AB11">
        <f t="shared" si="7"/>
        <v>0</v>
      </c>
      <c r="AC11">
        <f>SUM(AB3:AB11)</f>
        <v>0</v>
      </c>
    </row>
    <row r="12" spans="2:35" ht="7.5" customHeight="1" thickTop="1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3"/>
    </row>
    <row r="13" spans="2:35" ht="15.75" customHeight="1" thickTop="1" thickBot="1" x14ac:dyDescent="0.3">
      <c r="B13" s="17" t="s">
        <v>27</v>
      </c>
      <c r="C13" s="2"/>
      <c r="D13" s="27">
        <f>AC11*AB19*AB20*(IF(P21&lt;&gt;0,P21,1))</f>
        <v>0</v>
      </c>
      <c r="E13" s="28"/>
      <c r="F13" s="29"/>
      <c r="G13" s="3"/>
      <c r="H13" s="3"/>
      <c r="I13" s="3"/>
      <c r="J13" s="3"/>
      <c r="K13" s="3"/>
      <c r="L13" s="3"/>
      <c r="M13" s="8" t="s">
        <v>43</v>
      </c>
      <c r="N13" s="8"/>
      <c r="O13" s="8" t="s">
        <v>26</v>
      </c>
      <c r="P13" s="8"/>
      <c r="Q13" s="8" t="s">
        <v>25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 t="s">
        <v>36</v>
      </c>
      <c r="AC13" s="8">
        <f>IF(COUNTA(E3:E11)&gt;0,1,0)</f>
        <v>0</v>
      </c>
      <c r="AD13" s="3"/>
      <c r="AE13" s="33" t="s">
        <v>46</v>
      </c>
      <c r="AF13" s="34"/>
      <c r="AG13" s="34"/>
      <c r="AH13" s="34"/>
      <c r="AI13" s="34"/>
    </row>
    <row r="14" spans="2:35" ht="15" customHeight="1" thickTop="1" thickBot="1" x14ac:dyDescent="0.3">
      <c r="B14" s="17" t="s">
        <v>28</v>
      </c>
      <c r="C14" s="2"/>
      <c r="D14" s="30">
        <f>-5+SUM(AC13:AC18)+R21</f>
        <v>-5</v>
      </c>
      <c r="E14" s="31"/>
      <c r="F14" s="32"/>
      <c r="G14" s="3"/>
      <c r="H14" s="3"/>
      <c r="I14" s="3"/>
      <c r="J14" s="3"/>
      <c r="K14" s="3"/>
      <c r="L14" s="3"/>
      <c r="M14" s="8">
        <v>3</v>
      </c>
      <c r="N14" s="8">
        <f t="shared" ref="N14:N20" si="8">IF(AI4&lt;&gt;"",M14,0)</f>
        <v>0</v>
      </c>
      <c r="O14" s="10">
        <v>0.1</v>
      </c>
      <c r="P14" s="8">
        <f t="shared" ref="P14:P20" si="9">IF(AI4&lt;&gt;"",O14,0)</f>
        <v>0</v>
      </c>
      <c r="Q14" s="16">
        <v>2</v>
      </c>
      <c r="R14" s="8">
        <f t="shared" ref="R14:R20" si="10">IF(AI4&lt;&gt;"",Q14,0)</f>
        <v>0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>
        <f>IF(COUNTA(F3:F11)&gt;0,2,0)</f>
        <v>0</v>
      </c>
      <c r="AD14" s="3"/>
      <c r="AE14" s="34"/>
      <c r="AF14" s="34"/>
      <c r="AG14" s="34"/>
      <c r="AH14" s="34"/>
      <c r="AI14" s="34"/>
    </row>
    <row r="15" spans="2:35" ht="15" customHeight="1" thickTop="1" thickBot="1" x14ac:dyDescent="0.3">
      <c r="B15" s="18" t="s">
        <v>44</v>
      </c>
      <c r="C15" s="2"/>
      <c r="D15" s="27">
        <f>IF(N21&lt;&gt;0,N21,6)</f>
        <v>6</v>
      </c>
      <c r="E15" s="28"/>
      <c r="F15" s="29"/>
      <c r="G15" s="3"/>
      <c r="H15" s="3"/>
      <c r="I15" s="3"/>
      <c r="J15" s="3"/>
      <c r="K15" s="3"/>
      <c r="L15" s="3"/>
      <c r="M15" s="8">
        <v>4</v>
      </c>
      <c r="N15" s="8">
        <f t="shared" si="8"/>
        <v>0</v>
      </c>
      <c r="O15" s="10">
        <v>0.25</v>
      </c>
      <c r="P15" s="8">
        <f t="shared" si="9"/>
        <v>0</v>
      </c>
      <c r="Q15" s="16">
        <v>1</v>
      </c>
      <c r="R15" s="8">
        <f t="shared" si="10"/>
        <v>0</v>
      </c>
      <c r="S15" s="8"/>
      <c r="T15" s="8"/>
      <c r="U15" s="8"/>
      <c r="V15" s="8"/>
      <c r="W15" s="8"/>
      <c r="X15" s="8"/>
      <c r="Y15" s="8"/>
      <c r="Z15" s="8"/>
      <c r="AA15" s="8"/>
      <c r="AB15" s="8" t="s">
        <v>37</v>
      </c>
      <c r="AC15" s="8">
        <f>IF(COUNTA(G3:K11)&lt;3,0,ROUND(COUNTA(G3:K11)/2-1,0))</f>
        <v>0</v>
      </c>
      <c r="AD15" s="3"/>
      <c r="AE15" s="34"/>
      <c r="AF15" s="34"/>
      <c r="AG15" s="34"/>
      <c r="AH15" s="34"/>
      <c r="AI15" s="34"/>
    </row>
    <row r="16" spans="2:35" ht="15" customHeight="1" thickTop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8">
        <v>5</v>
      </c>
      <c r="N16" s="8">
        <f t="shared" si="8"/>
        <v>0</v>
      </c>
      <c r="O16" s="10">
        <v>0.5</v>
      </c>
      <c r="P16" s="8">
        <f t="shared" si="9"/>
        <v>0</v>
      </c>
      <c r="Q16" s="16">
        <v>-1</v>
      </c>
      <c r="R16" s="8">
        <f t="shared" si="10"/>
        <v>0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3"/>
    </row>
    <row r="17" spans="1:30" ht="15" customHeight="1" x14ac:dyDescent="0.25">
      <c r="B17" s="35" t="str">
        <f>N26</f>
        <v xml:space="preserve">  </v>
      </c>
      <c r="C17" s="35"/>
      <c r="D17" s="35"/>
      <c r="E17" s="35"/>
      <c r="F17" s="35"/>
      <c r="G17" s="35"/>
      <c r="H17" s="35"/>
      <c r="I17" s="35"/>
      <c r="J17" s="35"/>
      <c r="K17" s="35"/>
      <c r="L17" s="3"/>
      <c r="M17" s="8">
        <v>6</v>
      </c>
      <c r="N17" s="8">
        <f t="shared" si="8"/>
        <v>0</v>
      </c>
      <c r="O17" s="10">
        <v>1</v>
      </c>
      <c r="P17" s="8">
        <f t="shared" si="9"/>
        <v>0</v>
      </c>
      <c r="Q17" s="16">
        <v>0</v>
      </c>
      <c r="R17" s="8">
        <f t="shared" si="10"/>
        <v>0</v>
      </c>
      <c r="S17" s="8"/>
      <c r="T17" s="8"/>
      <c r="U17" s="8"/>
      <c r="V17" s="8"/>
      <c r="W17" s="8"/>
      <c r="X17" s="8"/>
      <c r="Y17" s="8"/>
      <c r="Z17" s="8"/>
      <c r="AA17" s="8"/>
      <c r="AB17" s="8" t="s">
        <v>38</v>
      </c>
      <c r="AC17" s="8">
        <f>IF(AF5&lt;&gt;"",2,0)+IF(AF6&lt;&gt;"",4,0)</f>
        <v>0</v>
      </c>
      <c r="AD17" s="3"/>
    </row>
    <row r="18" spans="1:30" ht="15" customHeight="1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"/>
      <c r="M18" s="8">
        <v>7</v>
      </c>
      <c r="N18" s="8">
        <f t="shared" si="8"/>
        <v>0</v>
      </c>
      <c r="O18" s="10">
        <v>1.5</v>
      </c>
      <c r="P18" s="8">
        <f t="shared" si="9"/>
        <v>0</v>
      </c>
      <c r="Q18" s="16">
        <v>1</v>
      </c>
      <c r="R18" s="8">
        <f t="shared" si="10"/>
        <v>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>
        <f>IF(AF10&lt;&gt;"",1,0)</f>
        <v>0</v>
      </c>
      <c r="AD18" s="3"/>
    </row>
    <row r="19" spans="1:30" ht="15" customHeight="1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"/>
      <c r="M19" s="8">
        <v>8</v>
      </c>
      <c r="N19" s="8">
        <f t="shared" si="8"/>
        <v>0</v>
      </c>
      <c r="O19" s="10">
        <v>2.5</v>
      </c>
      <c r="P19" s="8">
        <f t="shared" si="9"/>
        <v>0</v>
      </c>
      <c r="Q19" s="16">
        <v>3</v>
      </c>
      <c r="R19" s="8">
        <f t="shared" si="10"/>
        <v>0</v>
      </c>
      <c r="S19" s="8"/>
      <c r="T19" s="8"/>
      <c r="U19" s="8"/>
      <c r="V19" s="8"/>
      <c r="W19" s="8"/>
      <c r="X19" s="8"/>
      <c r="Y19" s="8"/>
      <c r="Z19" s="8"/>
      <c r="AA19" s="8"/>
      <c r="AB19" s="8">
        <f>IF(AF6&lt;&gt;"",4,IF(AF5&lt;&gt;"",2,1))</f>
        <v>1</v>
      </c>
      <c r="AC19" s="8" t="s">
        <v>41</v>
      </c>
      <c r="AD19" s="3"/>
    </row>
    <row r="20" spans="1:30" ht="1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">
        <v>9</v>
      </c>
      <c r="N20" s="8">
        <f t="shared" si="8"/>
        <v>0</v>
      </c>
      <c r="O20" s="10">
        <v>5</v>
      </c>
      <c r="P20" s="8">
        <f t="shared" si="9"/>
        <v>0</v>
      </c>
      <c r="Q20" s="16">
        <v>4</v>
      </c>
      <c r="R20" s="8">
        <f t="shared" si="10"/>
        <v>0</v>
      </c>
      <c r="S20" s="8"/>
      <c r="T20" s="8"/>
      <c r="U20" s="8"/>
      <c r="V20" s="8"/>
      <c r="W20" s="8"/>
      <c r="X20" s="8"/>
      <c r="Y20" s="8"/>
      <c r="Z20" s="8"/>
      <c r="AA20" s="8"/>
      <c r="AB20" s="8">
        <f>IF(AF10&lt;&gt;"",2,1)</f>
        <v>1</v>
      </c>
      <c r="AC20" s="8" t="s">
        <v>42</v>
      </c>
      <c r="AD20" s="3"/>
    </row>
    <row r="21" spans="1:30" ht="7.5" customHeight="1" x14ac:dyDescent="0.2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8"/>
      <c r="N21" s="10">
        <f>SUM(N14:N20)</f>
        <v>0</v>
      </c>
      <c r="O21" s="10"/>
      <c r="P21" s="10">
        <f>SUM(P14:P20)</f>
        <v>0</v>
      </c>
      <c r="Q21" s="10"/>
      <c r="R21" s="10">
        <f>SUM(R14:R20)</f>
        <v>0</v>
      </c>
      <c r="S21" s="10"/>
      <c r="T21" s="8"/>
      <c r="U21" s="8"/>
      <c r="V21" s="8"/>
      <c r="W21" s="8"/>
      <c r="X21" s="8"/>
      <c r="Y21" s="8"/>
      <c r="Z21" s="8"/>
      <c r="AA21" s="8"/>
      <c r="AB21" s="8"/>
      <c r="AC21" s="8"/>
      <c r="AD21" s="3"/>
    </row>
    <row r="22" spans="1:30" x14ac:dyDescent="0.25">
      <c r="B22" s="3"/>
      <c r="C22" s="11">
        <v>1</v>
      </c>
      <c r="D22" s="3"/>
      <c r="E22" s="3"/>
      <c r="F22" s="3"/>
      <c r="G22" s="3"/>
      <c r="H22" s="3"/>
      <c r="I22" s="3"/>
      <c r="J22" s="3"/>
      <c r="K22" s="3"/>
      <c r="L22" s="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3"/>
    </row>
    <row r="23" spans="1:30" ht="15" customHeight="1" x14ac:dyDescent="0.25">
      <c r="B23" s="3"/>
      <c r="C23" s="11">
        <v>1.5</v>
      </c>
      <c r="D23" s="3"/>
      <c r="E23" s="3"/>
      <c r="F23" s="3"/>
      <c r="G23" s="3"/>
      <c r="H23" s="3"/>
      <c r="I23" s="3"/>
      <c r="J23" s="3"/>
      <c r="K23" s="3"/>
      <c r="L23" s="3"/>
      <c r="M23" s="8"/>
      <c r="N23" s="8" t="str">
        <f>IF(COUNTA(AI4:AI10)&gt;1,"Bitte nur eine Qualitätsstufe wählen!","")</f>
        <v/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3"/>
      <c r="AC23" s="3"/>
      <c r="AD23" s="3"/>
    </row>
    <row r="24" spans="1:30" ht="15" customHeight="1" x14ac:dyDescent="0.25">
      <c r="B24" s="3"/>
      <c r="C24" s="11">
        <v>2.5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 t="str">
        <f>IF(COUNTA(AF4:AF6)&gt;1,"Welcher Stofftype soll es sein?","")</f>
        <v/>
      </c>
      <c r="O24" s="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3"/>
      <c r="AC24" s="3"/>
      <c r="AD24" s="3"/>
    </row>
    <row r="25" spans="1:30" ht="1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 t="str">
        <f>IF(COUNTA(AF9:AF10)&gt;1,"Eine oder mehrere Stofflagen?","")</f>
        <v/>
      </c>
      <c r="O25" s="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3"/>
      <c r="AC25" s="3"/>
      <c r="AD25" s="3"/>
    </row>
    <row r="26" spans="1:30" ht="15" customHeight="1" x14ac:dyDescent="0.25">
      <c r="B26" s="3"/>
      <c r="C26" s="11">
        <v>1</v>
      </c>
      <c r="D26" s="3"/>
      <c r="E26" s="12"/>
      <c r="F26" s="3"/>
      <c r="G26" s="3"/>
      <c r="H26" s="3"/>
      <c r="I26" s="3"/>
      <c r="J26" s="3"/>
      <c r="K26" s="3"/>
      <c r="L26" s="3"/>
      <c r="M26" s="3"/>
      <c r="N26" s="8" t="str">
        <f>CONCATENATE(N23," ",N24," ",N25)</f>
        <v xml:space="preserve">  </v>
      </c>
      <c r="O26" s="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3"/>
      <c r="AC26" s="3"/>
      <c r="AD26" s="3"/>
    </row>
    <row r="27" spans="1:30" ht="15" customHeight="1" x14ac:dyDescent="0.25">
      <c r="B27" s="3"/>
      <c r="C27" s="11">
        <v>1.5</v>
      </c>
      <c r="D27" s="3"/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3"/>
      <c r="AC27" s="3"/>
      <c r="AD27" s="3"/>
    </row>
    <row r="28" spans="1:30" ht="15" customHeight="1" x14ac:dyDescent="0.25">
      <c r="B28" s="3"/>
      <c r="C28" s="11">
        <v>2.5</v>
      </c>
      <c r="D28" s="3"/>
      <c r="E28" s="12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"/>
      <c r="AC28" s="3"/>
      <c r="AD28" s="3"/>
    </row>
    <row r="29" spans="1:30" ht="15" customHeight="1" x14ac:dyDescent="0.25">
      <c r="B29" s="3"/>
      <c r="C29" s="11">
        <v>5</v>
      </c>
      <c r="D29" s="3"/>
      <c r="E29" s="12"/>
      <c r="F29" s="3"/>
      <c r="G29" s="3"/>
      <c r="H29" s="3"/>
      <c r="I29" s="3"/>
      <c r="J29" s="3"/>
      <c r="K29" s="3"/>
      <c r="L29" s="3"/>
    </row>
    <row r="30" spans="1:30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30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30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</sheetData>
  <sheetProtection sheet="1" objects="1" scenarios="1" selectLockedCells="1"/>
  <protectedRanges>
    <protectedRange sqref="D3:K11 AF4:AF6 AF9:AF10 AI4:AI10" name="Bereich1"/>
  </protectedRanges>
  <mergeCells count="6">
    <mergeCell ref="B17:K19"/>
    <mergeCell ref="AE2:AI2"/>
    <mergeCell ref="D13:F13"/>
    <mergeCell ref="D14:F14"/>
    <mergeCell ref="AE13:AI15"/>
    <mergeCell ref="D15:F15"/>
  </mergeCells>
  <conditionalFormatting sqref="D3:K11 AF4:AF6 AF9:AF10 AI4:AI10">
    <cfRule type="cellIs" dxfId="2" priority="3" operator="between">
      <formula>"a"</formula>
      <formula>"z"</formula>
    </cfRule>
    <cfRule type="cellIs" dxfId="1" priority="4" operator="between">
      <formula>1</formula>
      <formula>100</formula>
    </cfRule>
  </conditionalFormatting>
  <conditionalFormatting sqref="B17">
    <cfRule type="cellIs" dxfId="0" priority="1" operator="notEqual">
      <formula>"  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Pöhlsen</dc:creator>
  <cp:lastModifiedBy>Eric Pöhlsen</cp:lastModifiedBy>
  <dcterms:created xsi:type="dcterms:W3CDTF">2014-11-24T06:51:34Z</dcterms:created>
  <dcterms:modified xsi:type="dcterms:W3CDTF">2014-11-26T09:58:42Z</dcterms:modified>
</cp:coreProperties>
</file>